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"/>
    </mc:Choice>
  </mc:AlternateContent>
  <bookViews>
    <workbookView xWindow="0" yWindow="0" windowWidth="20490" windowHeight="7185"/>
  </bookViews>
  <sheets>
    <sheet name="Лист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81" i="1" l="1"/>
  <c r="H181" i="1"/>
  <c r="G181" i="1"/>
  <c r="J181" i="1"/>
  <c r="F181" i="1"/>
  <c r="I163" i="1"/>
  <c r="H163" i="1"/>
  <c r="G163" i="1"/>
  <c r="J163" i="1"/>
  <c r="F163" i="1"/>
  <c r="I143" i="1"/>
  <c r="H143" i="1"/>
  <c r="G143" i="1"/>
  <c r="J143" i="1"/>
  <c r="F143" i="1"/>
  <c r="I124" i="1"/>
  <c r="H124" i="1"/>
  <c r="G124" i="1"/>
  <c r="J124" i="1"/>
  <c r="F124" i="1"/>
  <c r="J105" i="1"/>
  <c r="I105" i="1"/>
  <c r="H105" i="1"/>
  <c r="G105" i="1"/>
  <c r="F105" i="1"/>
  <c r="I87" i="1"/>
  <c r="H87" i="1"/>
  <c r="G87" i="1"/>
  <c r="J87" i="1"/>
  <c r="F87" i="1"/>
  <c r="I67" i="1"/>
  <c r="H67" i="1"/>
  <c r="G67" i="1"/>
  <c r="J67" i="1"/>
  <c r="F67" i="1"/>
  <c r="I48" i="1"/>
  <c r="H48" i="1"/>
  <c r="G48" i="1"/>
  <c r="J48" i="1"/>
  <c r="F48" i="1"/>
  <c r="I29" i="1"/>
  <c r="H29" i="1"/>
  <c r="G29" i="1"/>
  <c r="J29" i="1"/>
  <c r="F29" i="1"/>
  <c r="J10" i="1"/>
  <c r="I10" i="1"/>
  <c r="H10" i="1"/>
  <c r="G10" i="1"/>
  <c r="F10" i="1"/>
  <c r="L194" i="1" l="1"/>
  <c r="L184" i="1"/>
  <c r="L195" i="1" s="1"/>
  <c r="L176" i="1"/>
  <c r="L175" i="1"/>
  <c r="L165" i="1"/>
  <c r="L157" i="1"/>
  <c r="L156" i="1"/>
  <c r="L146" i="1"/>
  <c r="L137" i="1"/>
  <c r="L127" i="1"/>
  <c r="L138" i="1" s="1"/>
  <c r="L118" i="1"/>
  <c r="L108" i="1"/>
  <c r="L119" i="1" s="1"/>
  <c r="L100" i="1"/>
  <c r="L99" i="1"/>
  <c r="L89" i="1"/>
  <c r="L81" i="1"/>
  <c r="L80" i="1"/>
  <c r="L70" i="1"/>
  <c r="L61" i="1"/>
  <c r="L51" i="1"/>
  <c r="L62" i="1" s="1"/>
  <c r="L42" i="1"/>
  <c r="L32" i="1"/>
  <c r="L43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F81" i="1"/>
  <c r="J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I81" i="1" s="1"/>
  <c r="H80" i="1"/>
  <c r="H81" i="1" s="1"/>
  <c r="G80" i="1"/>
  <c r="F80" i="1"/>
  <c r="B71" i="1"/>
  <c r="A71" i="1"/>
  <c r="J70" i="1"/>
  <c r="J81" i="1" s="1"/>
  <c r="I70" i="1"/>
  <c r="H70" i="1"/>
  <c r="G70" i="1"/>
  <c r="F70" i="1"/>
  <c r="B62" i="1"/>
  <c r="A62" i="1"/>
  <c r="J61" i="1"/>
  <c r="I61" i="1"/>
  <c r="H61" i="1"/>
  <c r="G61" i="1"/>
  <c r="G62" i="1" s="1"/>
  <c r="F61" i="1"/>
  <c r="B52" i="1"/>
  <c r="A52" i="1"/>
  <c r="J51" i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96" i="1" l="1"/>
  <c r="G81" i="1"/>
  <c r="F119" i="1"/>
  <c r="F138" i="1"/>
  <c r="F157" i="1"/>
  <c r="F176" i="1"/>
  <c r="F195" i="1"/>
  <c r="I24" i="1"/>
  <c r="I196" i="1" s="1"/>
  <c r="F24" i="1"/>
  <c r="F196" i="1" s="1"/>
  <c r="J24" i="1"/>
  <c r="J196" i="1" s="1"/>
  <c r="H24" i="1"/>
  <c r="H196" i="1" s="1"/>
  <c r="G24" i="1"/>
  <c r="G196" i="1" s="1"/>
</calcChain>
</file>

<file path=xl/sharedStrings.xml><?xml version="1.0" encoding="utf-8"?>
<sst xmlns="http://schemas.openxmlformats.org/spreadsheetml/2006/main" count="262" uniqueCount="71">
  <si>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</si>
  <si>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</si>
  <si>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</si>
  <si>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</si>
  <si>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</si>
  <si>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</si>
  <si>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</si>
  <si>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</si>
  <si>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</si>
  <si>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</si>
  <si>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</si>
  <si>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</si>
  <si>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</si>
  <si>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</si>
  <si>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</si>
  <si>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</si>
  <si>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</si>
  <si>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</si>
  <si>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</si>
  <si>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</si>
  <si>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</si>
  <si>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</si>
  <si>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</si>
  <si>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</si>
  <si>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</si>
  <si>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</si>
  <si>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</si>
  <si>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</si>
  <si>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</si>
  <si>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</si>
  <si>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</si>
  <si>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</si>
  <si>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</si>
  <si>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</si>
  <si>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</si>
  <si>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</si>
  <si>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</si>
  <si>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МОБУ СОШ с. Нугуш НОШ д. Абитово</t>
  </si>
  <si>
    <t xml:space="preserve">ио директора </t>
  </si>
  <si>
    <t>Ларичев М.В.</t>
  </si>
  <si>
    <t>гор. Напиток</t>
  </si>
  <si>
    <t>Котлета куриная с томатным соусом</t>
  </si>
  <si>
    <t>Макаронные изделия отварные</t>
  </si>
  <si>
    <t>Какао с молоком</t>
  </si>
  <si>
    <t>Хлеб пшеничный обогащенный йодированным белком</t>
  </si>
  <si>
    <t>масса порции</t>
  </si>
  <si>
    <t>82.50</t>
  </si>
  <si>
    <t>гор. блюдо</t>
  </si>
  <si>
    <t xml:space="preserve"> </t>
  </si>
  <si>
    <t>Каша овсяная "Геркулесовая" молочная</t>
  </si>
  <si>
    <t>Яйцо отварное</t>
  </si>
  <si>
    <t>Чай с сахаром</t>
  </si>
  <si>
    <t>Салат из белокачанной капусты</t>
  </si>
  <si>
    <t>Плов из мяса птицы (филе)</t>
  </si>
  <si>
    <t>Чай с лимоном и сахаром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</si>
  <si>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</si>
  <si>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</si>
  <si>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</si>
  <si>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Йогурт для детского питания</t>
  </si>
  <si>
    <t>гор. Блюдо</t>
  </si>
  <si>
    <t>Каша молочная "Дружба"</t>
  </si>
  <si>
    <t>Фрукт свежий</t>
  </si>
  <si>
    <t>Фрикадельки мясные с томатным соусом</t>
  </si>
  <si>
    <t>Рис отварной</t>
  </si>
  <si>
    <t>Свекла отварная порционно</t>
  </si>
  <si>
    <t>Жаркое по-домашнему с птицей</t>
  </si>
  <si>
    <t>Кисель витаминизированный</t>
  </si>
  <si>
    <t>Филе птицы тушенное в соусе с овощами</t>
  </si>
  <si>
    <t>Каша гречневая рассыпчатая</t>
  </si>
  <si>
    <t>Каша пшенная молочная</t>
  </si>
  <si>
    <t>Напиток витаминизированный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</si>
</sst>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8" activePane="bottomRight" state="frozen"/>
      <selection pane="topRight" activeCell="E1" sqref="E1"/>
      <selection pane="bottomLeft" activeCell="A6" sqref="A6"/>
      <selection pane="bottomRight" activeCell="K4" sqref="K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37</v>
      </c>
      <c r="D1" s="52"/>
      <c r="E1" s="52"/>
      <c r="F1" s="12" t="s">
        <v>16</v>
      </c>
      <c r="G1" s="2" t="s">
        <v>17</v>
      </c>
      <c r="H1" s="53" t="s">
        <v>38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39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29</v>
      </c>
      <c r="I3" s="48">
        <v>8</v>
      </c>
      <c r="J3" s="49">
        <v>2025</v>
      </c>
      <c r="K3" s="50"/>
    </row>
    <row r="4" spans="1:12" ht="13.5" thickBot="1" x14ac:dyDescent="0.25">
      <c r="C4" s="2"/>
      <c r="D4" s="4"/>
      <c r="H4" s="47" t="s">
        <v>34</v>
      </c>
      <c r="I4" s="47" t="s">
        <v>35</v>
      </c>
      <c r="J4" s="47" t="s">
        <v>36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26</v>
      </c>
      <c r="E6" s="39" t="s">
        <v>41</v>
      </c>
      <c r="F6" s="40">
        <v>100</v>
      </c>
      <c r="G6" s="40">
        <v>11.12</v>
      </c>
      <c r="H6" s="40">
        <v>13.6</v>
      </c>
      <c r="I6" s="40">
        <v>9</v>
      </c>
      <c r="J6" s="40">
        <v>202.89</v>
      </c>
      <c r="K6" s="41"/>
      <c r="L6" s="40"/>
    </row>
    <row r="7" spans="1:12" ht="15" x14ac:dyDescent="0.25">
      <c r="A7" s="23"/>
      <c r="B7" s="15"/>
      <c r="C7" s="11"/>
      <c r="D7" s="6" t="s">
        <v>27</v>
      </c>
      <c r="E7" s="42" t="s">
        <v>42</v>
      </c>
      <c r="F7" s="43">
        <v>150</v>
      </c>
      <c r="G7" s="43">
        <v>5.49</v>
      </c>
      <c r="H7" s="43">
        <v>3.9</v>
      </c>
      <c r="I7" s="43">
        <v>32.799999999999997</v>
      </c>
      <c r="J7" s="43">
        <v>191.6</v>
      </c>
      <c r="K7" s="44"/>
      <c r="L7" s="43"/>
    </row>
    <row r="8" spans="1:12" ht="15" x14ac:dyDescent="0.25">
      <c r="A8" s="23"/>
      <c r="B8" s="15"/>
      <c r="C8" s="11"/>
      <c r="D8" s="7" t="s">
        <v>40</v>
      </c>
      <c r="E8" s="42" t="s">
        <v>43</v>
      </c>
      <c r="F8" s="43">
        <v>200</v>
      </c>
      <c r="G8" s="43">
        <v>3.3</v>
      </c>
      <c r="H8" s="43">
        <v>3.1</v>
      </c>
      <c r="I8" s="43">
        <v>13.6</v>
      </c>
      <c r="J8" s="43">
        <v>94</v>
      </c>
      <c r="K8" s="44"/>
      <c r="L8" s="43"/>
    </row>
    <row r="9" spans="1:12" ht="15" x14ac:dyDescent="0.25">
      <c r="A9" s="23"/>
      <c r="B9" s="15"/>
      <c r="C9" s="11"/>
      <c r="D9" s="7" t="s">
        <v>21</v>
      </c>
      <c r="E9" s="42" t="s">
        <v>44</v>
      </c>
      <c r="F9" s="43">
        <v>60</v>
      </c>
      <c r="G9" s="43">
        <v>4</v>
      </c>
      <c r="H9" s="43">
        <v>0.6</v>
      </c>
      <c r="I9" s="43">
        <v>29.16</v>
      </c>
      <c r="J9" s="43">
        <v>146.4</v>
      </c>
      <c r="K9" s="44"/>
      <c r="L9" s="43"/>
    </row>
    <row r="10" spans="1:12" ht="15" x14ac:dyDescent="0.25">
      <c r="A10" s="23"/>
      <c r="B10" s="15"/>
      <c r="C10" s="11"/>
      <c r="D10" s="7"/>
      <c r="E10" s="42" t="s">
        <v>45</v>
      </c>
      <c r="F10" s="43">
        <f>SUM(F6:F9)</f>
        <v>510</v>
      </c>
      <c r="G10" s="43">
        <f t="shared" ref="G10:J10" si="0">SUM(G6:G9)</f>
        <v>23.91</v>
      </c>
      <c r="H10" s="43">
        <f t="shared" si="0"/>
        <v>21.200000000000003</v>
      </c>
      <c r="I10" s="43">
        <f t="shared" si="0"/>
        <v>84.56</v>
      </c>
      <c r="J10" s="43">
        <f t="shared" si="0"/>
        <v>634.89</v>
      </c>
      <c r="K10" s="44"/>
      <c r="L10" s="43" t="s">
        <v>46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1020</v>
      </c>
      <c r="G13" s="19">
        <f t="shared" ref="G13:J13" si="1">SUM(G6:G12)</f>
        <v>47.82</v>
      </c>
      <c r="H13" s="19">
        <f t="shared" si="1"/>
        <v>42.400000000000006</v>
      </c>
      <c r="I13" s="19">
        <f t="shared" si="1"/>
        <v>169.12</v>
      </c>
      <c r="J13" s="19">
        <f t="shared" si="1"/>
        <v>1269.78</v>
      </c>
      <c r="K13" s="25"/>
      <c r="L13" s="19">
        <f t="shared" ref="L13" si="2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3">SUM(G14:G22)</f>
        <v>0</v>
      </c>
      <c r="H23" s="19">
        <f t="shared" si="3"/>
        <v>0</v>
      </c>
      <c r="I23" s="19">
        <f t="shared" si="3"/>
        <v>0</v>
      </c>
      <c r="J23" s="19">
        <f t="shared" si="3"/>
        <v>0</v>
      </c>
      <c r="K23" s="25"/>
      <c r="L23" s="19">
        <f t="shared" ref="L23" si="4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1020</v>
      </c>
      <c r="G24" s="32">
        <f t="shared" ref="G24:J24" si="5">G13+G23</f>
        <v>47.82</v>
      </c>
      <c r="H24" s="32">
        <f t="shared" si="5"/>
        <v>42.400000000000006</v>
      </c>
      <c r="I24" s="32">
        <f t="shared" si="5"/>
        <v>169.12</v>
      </c>
      <c r="J24" s="32">
        <f t="shared" si="5"/>
        <v>1269.78</v>
      </c>
      <c r="K24" s="32"/>
      <c r="L24" s="32">
        <f t="shared" ref="L24" si="6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47</v>
      </c>
      <c r="E25" s="39" t="s">
        <v>49</v>
      </c>
      <c r="F25" s="40">
        <v>205</v>
      </c>
      <c r="G25" s="40">
        <v>7.69</v>
      </c>
      <c r="H25" s="40">
        <v>9.5399999999999991</v>
      </c>
      <c r="I25" s="40">
        <v>32.200000000000003</v>
      </c>
      <c r="J25" s="40">
        <v>245.16</v>
      </c>
      <c r="K25" s="41"/>
      <c r="L25" s="40"/>
    </row>
    <row r="26" spans="1:12" ht="15" x14ac:dyDescent="0.25">
      <c r="A26" s="14"/>
      <c r="B26" s="15"/>
      <c r="C26" s="11"/>
      <c r="D26" s="6" t="s">
        <v>21</v>
      </c>
      <c r="E26" s="42" t="s">
        <v>50</v>
      </c>
      <c r="F26" s="43">
        <v>40</v>
      </c>
      <c r="G26" s="43">
        <v>6.86</v>
      </c>
      <c r="H26" s="43">
        <v>6.21</v>
      </c>
      <c r="I26" s="43">
        <v>0.38</v>
      </c>
      <c r="J26" s="43">
        <v>84.78</v>
      </c>
      <c r="K26" s="44"/>
      <c r="L26" s="43"/>
    </row>
    <row r="27" spans="1:12" ht="15" x14ac:dyDescent="0.25">
      <c r="A27" s="14"/>
      <c r="B27" s="15"/>
      <c r="C27" s="11"/>
      <c r="D27" s="7" t="s">
        <v>40</v>
      </c>
      <c r="E27" s="42" t="s">
        <v>51</v>
      </c>
      <c r="F27" s="43">
        <v>200</v>
      </c>
      <c r="G27" s="43">
        <v>0.19</v>
      </c>
      <c r="H27" s="43">
        <v>0</v>
      </c>
      <c r="I27" s="43">
        <v>13</v>
      </c>
      <c r="J27" s="43">
        <v>50.4</v>
      </c>
      <c r="K27" s="44"/>
      <c r="L27" s="43"/>
    </row>
    <row r="28" spans="1:12" ht="15" x14ac:dyDescent="0.25">
      <c r="A28" s="14"/>
      <c r="B28" s="15"/>
      <c r="C28" s="11"/>
      <c r="D28" s="7" t="s">
        <v>21</v>
      </c>
      <c r="E28" s="42" t="s">
        <v>44</v>
      </c>
      <c r="F28" s="43">
        <v>60</v>
      </c>
      <c r="G28" s="43">
        <v>4</v>
      </c>
      <c r="H28" s="43">
        <v>0.6</v>
      </c>
      <c r="I28" s="43">
        <v>29.2</v>
      </c>
      <c r="J28" s="43">
        <v>146</v>
      </c>
      <c r="K28" s="44"/>
      <c r="L28" s="43"/>
    </row>
    <row r="29" spans="1:12" ht="15" x14ac:dyDescent="0.25">
      <c r="A29" s="14"/>
      <c r="B29" s="15"/>
      <c r="C29" s="11"/>
      <c r="D29" s="7" t="s">
        <v>48</v>
      </c>
      <c r="E29" s="42" t="s">
        <v>45</v>
      </c>
      <c r="F29" s="43">
        <f>SUM(F25:F28)</f>
        <v>505</v>
      </c>
      <c r="G29" s="43">
        <f t="shared" ref="G29:I29" si="7">SUM(G25:G28)</f>
        <v>18.740000000000002</v>
      </c>
      <c r="H29" s="43">
        <f t="shared" si="7"/>
        <v>16.350000000000001</v>
      </c>
      <c r="I29" s="43">
        <f t="shared" si="7"/>
        <v>74.78</v>
      </c>
      <c r="J29" s="43">
        <f>SUM(J25:J28)</f>
        <v>526.33999999999992</v>
      </c>
      <c r="K29" s="44"/>
      <c r="L29" s="43" t="s">
        <v>46</v>
      </c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1010</v>
      </c>
      <c r="G32" s="19">
        <f t="shared" ref="G32" si="8">SUM(G25:G31)</f>
        <v>37.480000000000004</v>
      </c>
      <c r="H32" s="19">
        <f t="shared" ref="H32" si="9">SUM(H25:H31)</f>
        <v>32.700000000000003</v>
      </c>
      <c r="I32" s="19">
        <f t="shared" ref="I32" si="10">SUM(I25:I31)</f>
        <v>149.56</v>
      </c>
      <c r="J32" s="19">
        <f t="shared" ref="J32:L32" si="11">SUM(J25:J31)</f>
        <v>1052.6799999999998</v>
      </c>
      <c r="K32" s="25"/>
      <c r="L32" s="19">
        <f t="shared" si="11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12">SUM(G33:G41)</f>
        <v>0</v>
      </c>
      <c r="H42" s="19">
        <f t="shared" ref="H42" si="13">SUM(H33:H41)</f>
        <v>0</v>
      </c>
      <c r="I42" s="19">
        <f t="shared" ref="I42" si="14">SUM(I33:I41)</f>
        <v>0</v>
      </c>
      <c r="J42" s="19">
        <f t="shared" ref="J42:L42" si="15">SUM(J33:J41)</f>
        <v>0</v>
      </c>
      <c r="K42" s="25"/>
      <c r="L42" s="19">
        <f t="shared" si="15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1010</v>
      </c>
      <c r="G43" s="32">
        <f t="shared" ref="G43" si="16">G32+G42</f>
        <v>37.480000000000004</v>
      </c>
      <c r="H43" s="32">
        <f t="shared" ref="H43" si="17">H32+H42</f>
        <v>32.700000000000003</v>
      </c>
      <c r="I43" s="32">
        <f t="shared" ref="I43" si="18">I32+I42</f>
        <v>149.56</v>
      </c>
      <c r="J43" s="32">
        <f t="shared" ref="J43:L43" si="19">J32+J42</f>
        <v>1052.6799999999998</v>
      </c>
      <c r="K43" s="32"/>
      <c r="L43" s="32">
        <f t="shared" si="19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24</v>
      </c>
      <c r="E44" s="39" t="s">
        <v>52</v>
      </c>
      <c r="F44" s="40">
        <v>60</v>
      </c>
      <c r="G44" s="40">
        <v>1.2</v>
      </c>
      <c r="H44" s="40">
        <v>2.7</v>
      </c>
      <c r="I44" s="40">
        <v>6.1</v>
      </c>
      <c r="J44" s="40">
        <v>53.6</v>
      </c>
      <c r="K44" s="41"/>
      <c r="L44" s="40"/>
    </row>
    <row r="45" spans="1:12" ht="15" x14ac:dyDescent="0.25">
      <c r="A45" s="23"/>
      <c r="B45" s="15"/>
      <c r="C45" s="11"/>
      <c r="D45" s="6" t="s">
        <v>26</v>
      </c>
      <c r="E45" s="42" t="s">
        <v>53</v>
      </c>
      <c r="F45" s="43">
        <v>180</v>
      </c>
      <c r="G45" s="43">
        <v>18.100000000000001</v>
      </c>
      <c r="H45" s="43">
        <v>22.65</v>
      </c>
      <c r="I45" s="43">
        <v>30.07</v>
      </c>
      <c r="J45" s="43">
        <v>399.18</v>
      </c>
      <c r="K45" s="44"/>
      <c r="L45" s="43"/>
    </row>
    <row r="46" spans="1:12" ht="15" x14ac:dyDescent="0.25">
      <c r="A46" s="23"/>
      <c r="B46" s="15"/>
      <c r="C46" s="11"/>
      <c r="D46" s="7" t="s">
        <v>40</v>
      </c>
      <c r="E46" s="42" t="s">
        <v>54</v>
      </c>
      <c r="F46" s="43">
        <v>200</v>
      </c>
      <c r="G46" s="43">
        <v>1.4</v>
      </c>
      <c r="H46" s="43">
        <v>1.4</v>
      </c>
      <c r="I46" s="43">
        <v>11.2</v>
      </c>
      <c r="J46" s="43">
        <v>61</v>
      </c>
      <c r="K46" s="44"/>
      <c r="L46" s="43"/>
    </row>
    <row r="47" spans="1:12" ht="15" x14ac:dyDescent="0.25">
      <c r="A47" s="23"/>
      <c r="B47" s="15"/>
      <c r="C47" s="11"/>
      <c r="D47" s="7" t="s">
        <v>21</v>
      </c>
      <c r="E47" s="42" t="s">
        <v>44</v>
      </c>
      <c r="F47" s="43">
        <v>60</v>
      </c>
      <c r="G47" s="43">
        <v>4</v>
      </c>
      <c r="H47" s="43">
        <v>0.6</v>
      </c>
      <c r="I47" s="43">
        <v>29.2</v>
      </c>
      <c r="J47" s="43">
        <v>146</v>
      </c>
      <c r="K47" s="44"/>
      <c r="L47" s="43"/>
    </row>
    <row r="48" spans="1:12" ht="15" x14ac:dyDescent="0.25">
      <c r="A48" s="23"/>
      <c r="B48" s="15"/>
      <c r="C48" s="11"/>
      <c r="D48" s="7"/>
      <c r="E48" s="42" t="s">
        <v>45</v>
      </c>
      <c r="F48" s="43">
        <f>SUM(F44:F47)</f>
        <v>500</v>
      </c>
      <c r="G48" s="43">
        <f t="shared" ref="G48:I48" si="20">SUM(G44:G47)</f>
        <v>24.7</v>
      </c>
      <c r="H48" s="43">
        <f t="shared" si="20"/>
        <v>27.349999999999998</v>
      </c>
      <c r="I48" s="43">
        <f t="shared" si="20"/>
        <v>76.570000000000007</v>
      </c>
      <c r="J48" s="43">
        <f t="shared" ref="J48" si="21">SUM(J44:J47)</f>
        <v>659.78</v>
      </c>
      <c r="K48" s="44"/>
      <c r="L48" s="43" t="s">
        <v>46</v>
      </c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1000</v>
      </c>
      <c r="G51" s="19">
        <f t="shared" ref="G51" si="22">SUM(G44:G50)</f>
        <v>49.4</v>
      </c>
      <c r="H51" s="19">
        <f t="shared" ref="H51" si="23">SUM(H44:H50)</f>
        <v>54.699999999999996</v>
      </c>
      <c r="I51" s="19">
        <f t="shared" ref="I51" si="24">SUM(I44:I50)</f>
        <v>153.14000000000001</v>
      </c>
      <c r="J51" s="19">
        <f t="shared" ref="J51:L51" si="25">SUM(J44:J50)</f>
        <v>1319.56</v>
      </c>
      <c r="K51" s="25"/>
      <c r="L51" s="19">
        <f t="shared" si="25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6">SUM(G52:G60)</f>
        <v>0</v>
      </c>
      <c r="H61" s="19">
        <f t="shared" ref="H61" si="27">SUM(H52:H60)</f>
        <v>0</v>
      </c>
      <c r="I61" s="19">
        <f t="shared" ref="I61" si="28">SUM(I52:I60)</f>
        <v>0</v>
      </c>
      <c r="J61" s="19">
        <f t="shared" ref="J61:L61" si="29">SUM(J52:J60)</f>
        <v>0</v>
      </c>
      <c r="K61" s="25"/>
      <c r="L61" s="19">
        <f t="shared" si="29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1000</v>
      </c>
      <c r="G62" s="32">
        <f t="shared" ref="G62" si="30">G51+G61</f>
        <v>49.4</v>
      </c>
      <c r="H62" s="32">
        <f t="shared" ref="H62" si="31">H51+H61</f>
        <v>54.699999999999996</v>
      </c>
      <c r="I62" s="32">
        <f t="shared" ref="I62" si="32">I51+I61</f>
        <v>153.14000000000001</v>
      </c>
      <c r="J62" s="32">
        <f t="shared" ref="J62:L62" si="33">J51+J61</f>
        <v>1319.56</v>
      </c>
      <c r="K62" s="32"/>
      <c r="L62" s="32">
        <f t="shared" si="33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26</v>
      </c>
      <c r="E63" s="39" t="s">
        <v>55</v>
      </c>
      <c r="F63" s="40">
        <v>100</v>
      </c>
      <c r="G63" s="40">
        <v>8.4</v>
      </c>
      <c r="H63" s="40">
        <v>13.28</v>
      </c>
      <c r="I63" s="40">
        <v>10.07</v>
      </c>
      <c r="J63" s="40">
        <v>193.38</v>
      </c>
      <c r="K63" s="41"/>
      <c r="L63" s="40"/>
    </row>
    <row r="64" spans="1:12" ht="15" x14ac:dyDescent="0.25">
      <c r="A64" s="23"/>
      <c r="B64" s="15"/>
      <c r="C64" s="11"/>
      <c r="D64" s="6" t="s">
        <v>27</v>
      </c>
      <c r="E64" s="42" t="s">
        <v>56</v>
      </c>
      <c r="F64" s="43">
        <v>150</v>
      </c>
      <c r="G64" s="43">
        <v>8.6</v>
      </c>
      <c r="H64" s="43">
        <v>5.7</v>
      </c>
      <c r="I64" s="43">
        <v>37.799999999999997</v>
      </c>
      <c r="J64" s="43">
        <v>240</v>
      </c>
      <c r="K64" s="44"/>
      <c r="L64" s="43"/>
    </row>
    <row r="65" spans="1:12" ht="15" x14ac:dyDescent="0.25">
      <c r="A65" s="23"/>
      <c r="B65" s="15"/>
      <c r="C65" s="11"/>
      <c r="D65" s="7" t="s">
        <v>40</v>
      </c>
      <c r="E65" s="42" t="s">
        <v>57</v>
      </c>
      <c r="F65" s="43">
        <v>200</v>
      </c>
      <c r="G65" s="43">
        <v>3.2</v>
      </c>
      <c r="H65" s="43">
        <v>2.8</v>
      </c>
      <c r="I65" s="43">
        <v>18.5</v>
      </c>
      <c r="J65" s="43">
        <v>109</v>
      </c>
      <c r="K65" s="44"/>
      <c r="L65" s="43"/>
    </row>
    <row r="66" spans="1:12" ht="15" x14ac:dyDescent="0.25">
      <c r="A66" s="23"/>
      <c r="B66" s="15"/>
      <c r="C66" s="11"/>
      <c r="D66" s="7" t="s">
        <v>21</v>
      </c>
      <c r="E66" s="42" t="s">
        <v>44</v>
      </c>
      <c r="F66" s="43">
        <v>50</v>
      </c>
      <c r="G66" s="43">
        <v>3.3</v>
      </c>
      <c r="H66" s="43">
        <v>0.5</v>
      </c>
      <c r="I66" s="43">
        <v>24.3</v>
      </c>
      <c r="J66" s="43">
        <v>122</v>
      </c>
      <c r="K66" s="44"/>
      <c r="L66" s="43"/>
    </row>
    <row r="67" spans="1:12" ht="15" x14ac:dyDescent="0.25">
      <c r="A67" s="23"/>
      <c r="B67" s="15"/>
      <c r="C67" s="11"/>
      <c r="D67" s="7"/>
      <c r="E67" s="42" t="s">
        <v>45</v>
      </c>
      <c r="F67" s="43">
        <f>SUM(F63:F66)</f>
        <v>500</v>
      </c>
      <c r="G67" s="43">
        <f t="shared" ref="G67:I67" si="34">SUM(G63:G66)</f>
        <v>23.5</v>
      </c>
      <c r="H67" s="43">
        <f t="shared" si="34"/>
        <v>22.28</v>
      </c>
      <c r="I67" s="43">
        <f t="shared" si="34"/>
        <v>90.67</v>
      </c>
      <c r="J67" s="43">
        <f t="shared" ref="J67" si="35">SUM(J63:J66)</f>
        <v>664.38</v>
      </c>
      <c r="K67" s="44"/>
      <c r="L67" s="43" t="s">
        <v>46</v>
      </c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1000</v>
      </c>
      <c r="G70" s="19">
        <f t="shared" ref="G70" si="36">SUM(G63:G69)</f>
        <v>47</v>
      </c>
      <c r="H70" s="19">
        <f t="shared" ref="H70" si="37">SUM(H63:H69)</f>
        <v>44.56</v>
      </c>
      <c r="I70" s="19">
        <f t="shared" ref="I70" si="38">SUM(I63:I69)</f>
        <v>181.34</v>
      </c>
      <c r="J70" s="19">
        <f t="shared" ref="J70:L70" si="39">SUM(J63:J69)</f>
        <v>1328.76</v>
      </c>
      <c r="K70" s="25"/>
      <c r="L70" s="19">
        <f t="shared" si="39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40">SUM(G71:G79)</f>
        <v>0</v>
      </c>
      <c r="H80" s="19">
        <f t="shared" ref="H80" si="41">SUM(H71:H79)</f>
        <v>0</v>
      </c>
      <c r="I80" s="19">
        <f t="shared" ref="I80" si="42">SUM(I71:I79)</f>
        <v>0</v>
      </c>
      <c r="J80" s="19">
        <f t="shared" ref="J80:L80" si="43">SUM(J71:J79)</f>
        <v>0</v>
      </c>
      <c r="K80" s="25"/>
      <c r="L80" s="19">
        <f t="shared" si="4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1000</v>
      </c>
      <c r="G81" s="32">
        <f t="shared" ref="G81" si="44">G70+G80</f>
        <v>47</v>
      </c>
      <c r="H81" s="32">
        <f t="shared" ref="H81" si="45">H70+H80</f>
        <v>44.56</v>
      </c>
      <c r="I81" s="32">
        <f t="shared" ref="I81" si="46">I70+I80</f>
        <v>181.34</v>
      </c>
      <c r="J81" s="32">
        <f t="shared" ref="J81:L81" si="47">J70+J80</f>
        <v>1328.76</v>
      </c>
      <c r="K81" s="32"/>
      <c r="L81" s="32">
        <f t="shared" si="47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24</v>
      </c>
      <c r="E82" s="39" t="s">
        <v>58</v>
      </c>
      <c r="F82" s="40">
        <v>100</v>
      </c>
      <c r="G82" s="40">
        <v>3.2</v>
      </c>
      <c r="H82" s="40">
        <v>3.2</v>
      </c>
      <c r="I82" s="40">
        <v>4.5</v>
      </c>
      <c r="J82" s="40">
        <v>62</v>
      </c>
      <c r="K82" s="41"/>
      <c r="L82" s="40"/>
    </row>
    <row r="83" spans="1:12" ht="15" x14ac:dyDescent="0.25">
      <c r="A83" s="23"/>
      <c r="B83" s="15"/>
      <c r="C83" s="11"/>
      <c r="D83" s="6" t="s">
        <v>59</v>
      </c>
      <c r="E83" s="42" t="s">
        <v>60</v>
      </c>
      <c r="F83" s="43">
        <v>205</v>
      </c>
      <c r="G83" s="43">
        <v>6.2</v>
      </c>
      <c r="H83" s="43">
        <v>8.44</v>
      </c>
      <c r="I83" s="43">
        <v>32.770000000000003</v>
      </c>
      <c r="J83" s="43">
        <v>242</v>
      </c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61</v>
      </c>
      <c r="F84" s="43">
        <v>140</v>
      </c>
      <c r="G84" s="43">
        <v>0.56000000000000005</v>
      </c>
      <c r="H84" s="43">
        <v>0.56000000000000005</v>
      </c>
      <c r="I84" s="43">
        <v>13.72</v>
      </c>
      <c r="J84" s="43">
        <v>93.8</v>
      </c>
      <c r="K84" s="44"/>
      <c r="L84" s="43"/>
    </row>
    <row r="85" spans="1:12" ht="15" x14ac:dyDescent="0.25">
      <c r="A85" s="23"/>
      <c r="B85" s="15"/>
      <c r="C85" s="11"/>
      <c r="D85" s="7" t="s">
        <v>40</v>
      </c>
      <c r="E85" s="42" t="s">
        <v>51</v>
      </c>
      <c r="F85" s="43">
        <v>200</v>
      </c>
      <c r="G85" s="43">
        <v>0.19</v>
      </c>
      <c r="H85" s="43">
        <v>0</v>
      </c>
      <c r="I85" s="43">
        <v>13</v>
      </c>
      <c r="J85" s="43">
        <v>50.4</v>
      </c>
      <c r="K85" s="44"/>
      <c r="L85" s="43"/>
    </row>
    <row r="86" spans="1:12" ht="15" x14ac:dyDescent="0.25">
      <c r="A86" s="23"/>
      <c r="B86" s="15"/>
      <c r="C86" s="11"/>
      <c r="D86" s="7" t="s">
        <v>21</v>
      </c>
      <c r="E86" s="42" t="s">
        <v>44</v>
      </c>
      <c r="F86" s="43">
        <v>50</v>
      </c>
      <c r="G86" s="43">
        <v>3.3</v>
      </c>
      <c r="H86" s="43">
        <v>0.5</v>
      </c>
      <c r="I86" s="43">
        <v>24.3</v>
      </c>
      <c r="J86" s="43">
        <v>122</v>
      </c>
      <c r="K86" s="44"/>
      <c r="L86" s="43"/>
    </row>
    <row r="87" spans="1:12" ht="15" x14ac:dyDescent="0.25">
      <c r="A87" s="23"/>
      <c r="B87" s="15"/>
      <c r="C87" s="11"/>
      <c r="D87" s="6"/>
      <c r="E87" s="42" t="s">
        <v>45</v>
      </c>
      <c r="F87" s="43">
        <f>SUM(F82:F86)</f>
        <v>695</v>
      </c>
      <c r="G87" s="43">
        <f t="shared" ref="G87:I87" si="48">SUM(G82:G86)</f>
        <v>13.45</v>
      </c>
      <c r="H87" s="43">
        <f t="shared" si="48"/>
        <v>12.700000000000001</v>
      </c>
      <c r="I87" s="43">
        <f t="shared" si="48"/>
        <v>88.29</v>
      </c>
      <c r="J87" s="43">
        <f t="shared" ref="J87" si="49">SUM(J82:J86)</f>
        <v>570.20000000000005</v>
      </c>
      <c r="K87" s="44"/>
      <c r="L87" s="43" t="s">
        <v>46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1390</v>
      </c>
      <c r="G89" s="19">
        <f t="shared" ref="G89" si="50">SUM(G82:G88)</f>
        <v>26.9</v>
      </c>
      <c r="H89" s="19">
        <f t="shared" ref="H89" si="51">SUM(H82:H88)</f>
        <v>25.400000000000002</v>
      </c>
      <c r="I89" s="19">
        <f t="shared" ref="I89" si="52">SUM(I82:I88)</f>
        <v>176.58</v>
      </c>
      <c r="J89" s="19">
        <f t="shared" ref="J89:L89" si="53">SUM(J82:J88)</f>
        <v>1140.4000000000001</v>
      </c>
      <c r="K89" s="25"/>
      <c r="L89" s="19">
        <f t="shared" si="53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54">SUM(G90:G98)</f>
        <v>0</v>
      </c>
      <c r="H99" s="19">
        <f t="shared" ref="H99" si="55">SUM(H90:H98)</f>
        <v>0</v>
      </c>
      <c r="I99" s="19">
        <f t="shared" ref="I99" si="56">SUM(I90:I98)</f>
        <v>0</v>
      </c>
      <c r="J99" s="19">
        <f t="shared" ref="J99:L99" si="57">SUM(J90:J98)</f>
        <v>0</v>
      </c>
      <c r="K99" s="25"/>
      <c r="L99" s="19">
        <f t="shared" si="57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1390</v>
      </c>
      <c r="G100" s="32">
        <f t="shared" ref="G100" si="58">G89+G99</f>
        <v>26.9</v>
      </c>
      <c r="H100" s="32">
        <f t="shared" ref="H100" si="59">H89+H99</f>
        <v>25.400000000000002</v>
      </c>
      <c r="I100" s="32">
        <f t="shared" ref="I100" si="60">I89+I99</f>
        <v>176.58</v>
      </c>
      <c r="J100" s="32">
        <f t="shared" ref="J100:L100" si="61">J89+J99</f>
        <v>1140.4000000000001</v>
      </c>
      <c r="K100" s="32"/>
      <c r="L100" s="32">
        <f t="shared" si="61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26</v>
      </c>
      <c r="E101" s="39" t="s">
        <v>62</v>
      </c>
      <c r="F101" s="40">
        <v>100</v>
      </c>
      <c r="G101" s="40">
        <v>10.07</v>
      </c>
      <c r="H101" s="40">
        <v>13</v>
      </c>
      <c r="I101" s="40">
        <v>10.37</v>
      </c>
      <c r="J101" s="40">
        <v>199</v>
      </c>
      <c r="K101" s="41" t="s">
        <v>48</v>
      </c>
      <c r="L101" s="40"/>
    </row>
    <row r="102" spans="1:12" ht="15" x14ac:dyDescent="0.25">
      <c r="A102" s="23"/>
      <c r="B102" s="15"/>
      <c r="C102" s="11"/>
      <c r="D102" s="6" t="s">
        <v>27</v>
      </c>
      <c r="E102" s="42" t="s">
        <v>63</v>
      </c>
      <c r="F102" s="43">
        <v>150</v>
      </c>
      <c r="G102" s="43">
        <v>3.6</v>
      </c>
      <c r="H102" s="43">
        <v>6</v>
      </c>
      <c r="I102" s="43">
        <v>36.799999999999997</v>
      </c>
      <c r="J102" s="43">
        <v>219</v>
      </c>
      <c r="K102" s="44" t="s">
        <v>48</v>
      </c>
      <c r="L102" s="43"/>
    </row>
    <row r="103" spans="1:12" ht="15" x14ac:dyDescent="0.25">
      <c r="A103" s="23"/>
      <c r="B103" s="15"/>
      <c r="C103" s="11"/>
      <c r="D103" s="7" t="s">
        <v>40</v>
      </c>
      <c r="E103" s="42" t="s">
        <v>51</v>
      </c>
      <c r="F103" s="43">
        <v>200</v>
      </c>
      <c r="G103" s="43">
        <v>0.19</v>
      </c>
      <c r="H103" s="43">
        <v>0</v>
      </c>
      <c r="I103" s="43">
        <v>13</v>
      </c>
      <c r="J103" s="43">
        <v>50.4</v>
      </c>
      <c r="K103" s="44" t="s">
        <v>48</v>
      </c>
      <c r="L103" s="43"/>
    </row>
    <row r="104" spans="1:12" ht="15" x14ac:dyDescent="0.25">
      <c r="A104" s="23"/>
      <c r="B104" s="15"/>
      <c r="C104" s="11"/>
      <c r="D104" s="7" t="s">
        <v>21</v>
      </c>
      <c r="E104" s="42" t="s">
        <v>44</v>
      </c>
      <c r="F104" s="43">
        <v>50</v>
      </c>
      <c r="G104" s="43">
        <v>3.3</v>
      </c>
      <c r="H104" s="43">
        <v>0.5</v>
      </c>
      <c r="I104" s="43">
        <v>24.3</v>
      </c>
      <c r="J104" s="43">
        <v>122</v>
      </c>
      <c r="K104" s="44" t="s">
        <v>48</v>
      </c>
      <c r="L104" s="43"/>
    </row>
    <row r="105" spans="1:12" ht="15" x14ac:dyDescent="0.25">
      <c r="A105" s="23"/>
      <c r="B105" s="15"/>
      <c r="C105" s="11"/>
      <c r="D105" s="7"/>
      <c r="E105" s="42" t="s">
        <v>45</v>
      </c>
      <c r="F105" s="43">
        <f>SUM(F101:F104)</f>
        <v>500</v>
      </c>
      <c r="G105" s="43">
        <f t="shared" ref="G105:I105" si="62">SUM(G101:G104)</f>
        <v>17.16</v>
      </c>
      <c r="H105" s="43">
        <f t="shared" si="62"/>
        <v>19.5</v>
      </c>
      <c r="I105" s="43">
        <f t="shared" si="62"/>
        <v>84.47</v>
      </c>
      <c r="J105" s="43">
        <f t="shared" ref="J105" si="63">SUM(J101:J104)</f>
        <v>590.4</v>
      </c>
      <c r="K105" s="44" t="s">
        <v>48</v>
      </c>
      <c r="L105" s="43" t="s">
        <v>46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1000</v>
      </c>
      <c r="G108" s="19">
        <f t="shared" ref="G108:J108" si="64">SUM(G101:G107)</f>
        <v>34.32</v>
      </c>
      <c r="H108" s="19">
        <f t="shared" si="64"/>
        <v>39</v>
      </c>
      <c r="I108" s="19">
        <f t="shared" si="64"/>
        <v>168.94</v>
      </c>
      <c r="J108" s="19">
        <f t="shared" si="64"/>
        <v>1180.8</v>
      </c>
      <c r="K108" s="25"/>
      <c r="L108" s="19">
        <f t="shared" ref="L108" si="6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66">SUM(G109:G117)</f>
        <v>0</v>
      </c>
      <c r="H118" s="19">
        <f t="shared" si="66"/>
        <v>0</v>
      </c>
      <c r="I118" s="19">
        <f t="shared" si="66"/>
        <v>0</v>
      </c>
      <c r="J118" s="19">
        <f t="shared" si="66"/>
        <v>0</v>
      </c>
      <c r="K118" s="25"/>
      <c r="L118" s="19">
        <f t="shared" ref="L118" si="6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1000</v>
      </c>
      <c r="G119" s="32">
        <f t="shared" ref="G119" si="68">G108+G118</f>
        <v>34.32</v>
      </c>
      <c r="H119" s="32">
        <f t="shared" ref="H119" si="69">H108+H118</f>
        <v>39</v>
      </c>
      <c r="I119" s="32">
        <f t="shared" ref="I119" si="70">I108+I118</f>
        <v>168.94</v>
      </c>
      <c r="J119" s="32">
        <f t="shared" ref="J119:L119" si="71">J108+J118</f>
        <v>1180.8</v>
      </c>
      <c r="K119" s="32"/>
      <c r="L119" s="32">
        <f t="shared" si="7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24</v>
      </c>
      <c r="E120" s="39" t="s">
        <v>64</v>
      </c>
      <c r="F120" s="40">
        <v>60</v>
      </c>
      <c r="G120" s="40">
        <v>0.9</v>
      </c>
      <c r="H120" s="40">
        <v>0.1</v>
      </c>
      <c r="I120" s="40">
        <v>5.9</v>
      </c>
      <c r="J120" s="40">
        <v>28</v>
      </c>
      <c r="K120" s="41" t="s">
        <v>48</v>
      </c>
      <c r="L120" s="40"/>
    </row>
    <row r="121" spans="1:12" ht="15" x14ac:dyDescent="0.25">
      <c r="A121" s="14"/>
      <c r="B121" s="15"/>
      <c r="C121" s="11"/>
      <c r="D121" s="6" t="s">
        <v>26</v>
      </c>
      <c r="E121" s="42" t="s">
        <v>65</v>
      </c>
      <c r="F121" s="43">
        <v>180</v>
      </c>
      <c r="G121" s="43">
        <v>17.37</v>
      </c>
      <c r="H121" s="43">
        <v>17.91</v>
      </c>
      <c r="I121" s="43">
        <v>17.010000000000002</v>
      </c>
      <c r="J121" s="43">
        <v>330</v>
      </c>
      <c r="K121" s="44" t="s">
        <v>48</v>
      </c>
      <c r="L121" s="43"/>
    </row>
    <row r="122" spans="1:12" ht="15" x14ac:dyDescent="0.25">
      <c r="A122" s="14"/>
      <c r="B122" s="15"/>
      <c r="C122" s="11"/>
      <c r="D122" s="7" t="s">
        <v>40</v>
      </c>
      <c r="E122" s="42" t="s">
        <v>43</v>
      </c>
      <c r="F122" s="43">
        <v>200</v>
      </c>
      <c r="G122" s="43">
        <v>3.3</v>
      </c>
      <c r="H122" s="43">
        <v>3.1</v>
      </c>
      <c r="I122" s="43">
        <v>13.6</v>
      </c>
      <c r="J122" s="43">
        <v>94</v>
      </c>
      <c r="K122" s="44" t="s">
        <v>48</v>
      </c>
      <c r="L122" s="43"/>
    </row>
    <row r="123" spans="1:12" ht="15" x14ac:dyDescent="0.25">
      <c r="A123" s="14"/>
      <c r="B123" s="15"/>
      <c r="C123" s="11"/>
      <c r="D123" s="7" t="s">
        <v>21</v>
      </c>
      <c r="E123" s="42" t="s">
        <v>44</v>
      </c>
      <c r="F123" s="43">
        <v>60</v>
      </c>
      <c r="G123" s="43">
        <v>4</v>
      </c>
      <c r="H123" s="43">
        <v>0.6</v>
      </c>
      <c r="I123" s="43">
        <v>29.2</v>
      </c>
      <c r="J123" s="43">
        <v>146</v>
      </c>
      <c r="K123" s="44" t="s">
        <v>48</v>
      </c>
      <c r="L123" s="43"/>
    </row>
    <row r="124" spans="1:12" ht="15" x14ac:dyDescent="0.25">
      <c r="A124" s="14"/>
      <c r="B124" s="15"/>
      <c r="C124" s="11"/>
      <c r="D124" s="7"/>
      <c r="E124" s="42" t="s">
        <v>45</v>
      </c>
      <c r="F124" s="43">
        <f>SUM(F120:F123)</f>
        <v>500</v>
      </c>
      <c r="G124" s="43">
        <f t="shared" ref="G124:I124" si="72">SUM(G120:G123)</f>
        <v>25.57</v>
      </c>
      <c r="H124" s="43">
        <f t="shared" si="72"/>
        <v>21.710000000000004</v>
      </c>
      <c r="I124" s="43">
        <f t="shared" si="72"/>
        <v>65.710000000000008</v>
      </c>
      <c r="J124" s="43">
        <f t="shared" ref="J124" si="73">SUM(J120:J123)</f>
        <v>598</v>
      </c>
      <c r="K124" s="44" t="s">
        <v>48</v>
      </c>
      <c r="L124" s="43" t="s">
        <v>46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31</v>
      </c>
      <c r="E127" s="9"/>
      <c r="F127" s="19">
        <f>SUM(F120:F126)</f>
        <v>1000</v>
      </c>
      <c r="G127" s="19">
        <f t="shared" ref="G127:J127" si="74">SUM(G120:G126)</f>
        <v>51.14</v>
      </c>
      <c r="H127" s="19">
        <f t="shared" si="74"/>
        <v>43.420000000000009</v>
      </c>
      <c r="I127" s="19">
        <f t="shared" si="74"/>
        <v>131.42000000000002</v>
      </c>
      <c r="J127" s="19">
        <f t="shared" si="74"/>
        <v>1196</v>
      </c>
      <c r="K127" s="25"/>
      <c r="L127" s="19">
        <f t="shared" ref="L127" si="75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76">SUM(G128:G136)</f>
        <v>0</v>
      </c>
      <c r="H137" s="19">
        <f t="shared" si="76"/>
        <v>0</v>
      </c>
      <c r="I137" s="19">
        <f t="shared" si="76"/>
        <v>0</v>
      </c>
      <c r="J137" s="19">
        <f t="shared" si="76"/>
        <v>0</v>
      </c>
      <c r="K137" s="25"/>
      <c r="L137" s="19">
        <f t="shared" ref="L137" si="77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1000</v>
      </c>
      <c r="G138" s="32">
        <f t="shared" ref="G138" si="78">G127+G137</f>
        <v>51.14</v>
      </c>
      <c r="H138" s="32">
        <f t="shared" ref="H138" si="79">H127+H137</f>
        <v>43.420000000000009</v>
      </c>
      <c r="I138" s="32">
        <f t="shared" ref="I138" si="80">I127+I137</f>
        <v>131.42000000000002</v>
      </c>
      <c r="J138" s="32">
        <f t="shared" ref="J138:L138" si="81">J127+J137</f>
        <v>1196</v>
      </c>
      <c r="K138" s="32"/>
      <c r="L138" s="32">
        <f t="shared" si="81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26</v>
      </c>
      <c r="E139" s="39" t="s">
        <v>55</v>
      </c>
      <c r="F139" s="40">
        <v>100</v>
      </c>
      <c r="G139" s="40">
        <v>8.4</v>
      </c>
      <c r="H139" s="40">
        <v>13.28</v>
      </c>
      <c r="I139" s="40">
        <v>10.07</v>
      </c>
      <c r="J139" s="40">
        <v>193.38</v>
      </c>
      <c r="K139" s="41"/>
      <c r="L139" s="40"/>
    </row>
    <row r="140" spans="1:12" ht="15" x14ac:dyDescent="0.25">
      <c r="A140" s="23"/>
      <c r="B140" s="15"/>
      <c r="C140" s="11"/>
      <c r="D140" s="6" t="s">
        <v>27</v>
      </c>
      <c r="E140" s="42" t="s">
        <v>42</v>
      </c>
      <c r="F140" s="43">
        <v>150</v>
      </c>
      <c r="G140" s="43">
        <v>5.7</v>
      </c>
      <c r="H140" s="43">
        <v>5.5</v>
      </c>
      <c r="I140" s="43">
        <v>36.5</v>
      </c>
      <c r="J140" s="43">
        <v>219</v>
      </c>
      <c r="K140" s="44"/>
      <c r="L140" s="43"/>
    </row>
    <row r="141" spans="1:12" ht="15" x14ac:dyDescent="0.25">
      <c r="A141" s="23"/>
      <c r="B141" s="15"/>
      <c r="C141" s="11"/>
      <c r="D141" s="7" t="s">
        <v>40</v>
      </c>
      <c r="E141" s="42" t="s">
        <v>66</v>
      </c>
      <c r="F141" s="43">
        <v>200</v>
      </c>
      <c r="G141" s="43">
        <v>0</v>
      </c>
      <c r="H141" s="43">
        <v>0</v>
      </c>
      <c r="I141" s="43">
        <v>20</v>
      </c>
      <c r="J141" s="43">
        <v>76</v>
      </c>
      <c r="K141" s="44"/>
      <c r="L141" s="43"/>
    </row>
    <row r="142" spans="1:12" ht="15.75" customHeight="1" x14ac:dyDescent="0.25">
      <c r="A142" s="23"/>
      <c r="B142" s="15"/>
      <c r="C142" s="11"/>
      <c r="D142" s="7" t="s">
        <v>21</v>
      </c>
      <c r="E142" s="42" t="s">
        <v>44</v>
      </c>
      <c r="F142" s="43">
        <v>50</v>
      </c>
      <c r="G142" s="43">
        <v>3.3</v>
      </c>
      <c r="H142" s="43">
        <v>0.5</v>
      </c>
      <c r="I142" s="43">
        <v>24.3</v>
      </c>
      <c r="J142" s="43">
        <v>121</v>
      </c>
      <c r="K142" s="44"/>
      <c r="L142" s="43"/>
    </row>
    <row r="143" spans="1:12" ht="15" x14ac:dyDescent="0.25">
      <c r="A143" s="23"/>
      <c r="B143" s="15"/>
      <c r="C143" s="11"/>
      <c r="D143" s="7"/>
      <c r="E143" s="42" t="s">
        <v>45</v>
      </c>
      <c r="F143" s="43">
        <f>SUM(F139:F142)</f>
        <v>500</v>
      </c>
      <c r="G143" s="43">
        <f t="shared" ref="G143:I143" si="82">SUM(G139:G142)</f>
        <v>17.400000000000002</v>
      </c>
      <c r="H143" s="43">
        <f t="shared" si="82"/>
        <v>19.28</v>
      </c>
      <c r="I143" s="43">
        <f t="shared" si="82"/>
        <v>90.86999999999999</v>
      </c>
      <c r="J143" s="43">
        <f t="shared" ref="J143" si="83">SUM(J139:J142)</f>
        <v>609.38</v>
      </c>
      <c r="K143" s="44"/>
      <c r="L143" s="43" t="s">
        <v>46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31</v>
      </c>
      <c r="E146" s="9"/>
      <c r="F146" s="19">
        <f>SUM(F139:F145)</f>
        <v>1000</v>
      </c>
      <c r="G146" s="19">
        <f t="shared" ref="G146:J146" si="84">SUM(G139:G145)</f>
        <v>34.800000000000004</v>
      </c>
      <c r="H146" s="19">
        <f t="shared" si="84"/>
        <v>38.56</v>
      </c>
      <c r="I146" s="19">
        <f t="shared" si="84"/>
        <v>181.73999999999998</v>
      </c>
      <c r="J146" s="19">
        <f t="shared" si="84"/>
        <v>1218.76</v>
      </c>
      <c r="K146" s="25"/>
      <c r="L146" s="19">
        <f t="shared" ref="L146" si="85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86">SUM(G147:G155)</f>
        <v>0</v>
      </c>
      <c r="H156" s="19">
        <f t="shared" si="86"/>
        <v>0</v>
      </c>
      <c r="I156" s="19">
        <f t="shared" si="86"/>
        <v>0</v>
      </c>
      <c r="J156" s="19">
        <f t="shared" si="86"/>
        <v>0</v>
      </c>
      <c r="K156" s="25"/>
      <c r="L156" s="19">
        <f t="shared" ref="L156" si="87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1000</v>
      </c>
      <c r="G157" s="32">
        <f t="shared" ref="G157" si="88">G146+G156</f>
        <v>34.800000000000004</v>
      </c>
      <c r="H157" s="32">
        <f t="shared" ref="H157" si="89">H146+H156</f>
        <v>38.56</v>
      </c>
      <c r="I157" s="32">
        <f t="shared" ref="I157" si="90">I146+I156</f>
        <v>181.73999999999998</v>
      </c>
      <c r="J157" s="32">
        <f t="shared" ref="J157:L157" si="91">J146+J156</f>
        <v>1218.76</v>
      </c>
      <c r="K157" s="32"/>
      <c r="L157" s="32">
        <f t="shared" si="91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24</v>
      </c>
      <c r="E158" s="39" t="s">
        <v>52</v>
      </c>
      <c r="F158" s="40">
        <v>60</v>
      </c>
      <c r="G158" s="40">
        <v>1.2</v>
      </c>
      <c r="H158" s="40">
        <v>2.7</v>
      </c>
      <c r="I158" s="40">
        <v>6.1</v>
      </c>
      <c r="J158" s="40">
        <v>53.6</v>
      </c>
      <c r="K158" s="41"/>
      <c r="L158" s="40"/>
    </row>
    <row r="159" spans="1:12" ht="15" x14ac:dyDescent="0.25">
      <c r="A159" s="23"/>
      <c r="B159" s="15"/>
      <c r="C159" s="11"/>
      <c r="D159" s="6" t="s">
        <v>26</v>
      </c>
      <c r="E159" s="42" t="s">
        <v>67</v>
      </c>
      <c r="F159" s="43">
        <v>90</v>
      </c>
      <c r="G159" s="43">
        <v>13.7</v>
      </c>
      <c r="H159" s="43">
        <v>14.8</v>
      </c>
      <c r="I159" s="43">
        <v>5.3</v>
      </c>
      <c r="J159" s="43">
        <v>232.1</v>
      </c>
      <c r="K159" s="44"/>
      <c r="L159" s="43"/>
    </row>
    <row r="160" spans="1:12" ht="15" x14ac:dyDescent="0.25">
      <c r="A160" s="23"/>
      <c r="B160" s="15"/>
      <c r="C160" s="11"/>
      <c r="D160" s="7" t="s">
        <v>27</v>
      </c>
      <c r="E160" s="42" t="s">
        <v>68</v>
      </c>
      <c r="F160" s="43">
        <v>150</v>
      </c>
      <c r="G160" s="43">
        <v>8.6</v>
      </c>
      <c r="H160" s="43">
        <v>5.7</v>
      </c>
      <c r="I160" s="43">
        <v>37.799999999999997</v>
      </c>
      <c r="J160" s="43">
        <v>240</v>
      </c>
      <c r="K160" s="44"/>
      <c r="L160" s="43"/>
    </row>
    <row r="161" spans="1:12" ht="15" x14ac:dyDescent="0.25">
      <c r="A161" s="23"/>
      <c r="B161" s="15"/>
      <c r="C161" s="11"/>
      <c r="D161" s="7" t="s">
        <v>40</v>
      </c>
      <c r="E161" s="42" t="s">
        <v>51</v>
      </c>
      <c r="F161" s="43">
        <v>200</v>
      </c>
      <c r="G161" s="43">
        <v>0.19</v>
      </c>
      <c r="H161" s="43">
        <v>0</v>
      </c>
      <c r="I161" s="43">
        <v>13</v>
      </c>
      <c r="J161" s="43">
        <v>50.4</v>
      </c>
      <c r="K161" s="44"/>
      <c r="L161" s="43"/>
    </row>
    <row r="162" spans="1:12" ht="15" x14ac:dyDescent="0.25">
      <c r="A162" s="23"/>
      <c r="B162" s="15"/>
      <c r="C162" s="11"/>
      <c r="D162" s="7" t="s">
        <v>21</v>
      </c>
      <c r="E162" s="42" t="s">
        <v>44</v>
      </c>
      <c r="F162" s="43">
        <v>50</v>
      </c>
      <c r="G162" s="43">
        <v>3.3</v>
      </c>
      <c r="H162" s="43">
        <v>0.5</v>
      </c>
      <c r="I162" s="43">
        <v>24.3</v>
      </c>
      <c r="J162" s="43">
        <v>122</v>
      </c>
      <c r="K162" s="44"/>
      <c r="L162" s="43"/>
    </row>
    <row r="163" spans="1:12" ht="15" x14ac:dyDescent="0.25">
      <c r="A163" s="23"/>
      <c r="B163" s="15"/>
      <c r="C163" s="11"/>
      <c r="D163" s="6"/>
      <c r="E163" s="42" t="s">
        <v>45</v>
      </c>
      <c r="F163" s="43">
        <f>SUM(F158:F162)</f>
        <v>550</v>
      </c>
      <c r="G163" s="43">
        <f t="shared" ref="G163:I163" si="92">SUM(G158:G162)</f>
        <v>26.990000000000002</v>
      </c>
      <c r="H163" s="43">
        <f t="shared" si="92"/>
        <v>23.7</v>
      </c>
      <c r="I163" s="43">
        <f t="shared" si="92"/>
        <v>86.5</v>
      </c>
      <c r="J163" s="43">
        <f t="shared" ref="J163" si="93">SUM(J158:J162)</f>
        <v>698.1</v>
      </c>
      <c r="K163" s="44"/>
      <c r="L163" s="43" t="s">
        <v>46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1100</v>
      </c>
      <c r="G165" s="19">
        <f t="shared" ref="G165:J165" si="94">SUM(G158:G164)</f>
        <v>53.980000000000004</v>
      </c>
      <c r="H165" s="19">
        <f t="shared" si="94"/>
        <v>47.4</v>
      </c>
      <c r="I165" s="19">
        <f t="shared" si="94"/>
        <v>173</v>
      </c>
      <c r="J165" s="19">
        <f t="shared" si="94"/>
        <v>1396.2</v>
      </c>
      <c r="K165" s="25"/>
      <c r="L165" s="19">
        <f t="shared" ref="L165" si="95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25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26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27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28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29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96">SUM(G166:G174)</f>
        <v>0</v>
      </c>
      <c r="H175" s="19">
        <f t="shared" si="96"/>
        <v>0</v>
      </c>
      <c r="I175" s="19">
        <f t="shared" si="96"/>
        <v>0</v>
      </c>
      <c r="J175" s="19">
        <f t="shared" si="96"/>
        <v>0</v>
      </c>
      <c r="K175" s="25"/>
      <c r="L175" s="19">
        <f t="shared" ref="L175" si="97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1100</v>
      </c>
      <c r="G176" s="32">
        <f t="shared" ref="G176" si="98">G165+G175</f>
        <v>53.980000000000004</v>
      </c>
      <c r="H176" s="32">
        <f t="shared" ref="H176" si="99">H165+H175</f>
        <v>47.4</v>
      </c>
      <c r="I176" s="32">
        <f t="shared" ref="I176" si="100">I165+I175</f>
        <v>173</v>
      </c>
      <c r="J176" s="32">
        <f t="shared" ref="J176:L176" si="101">J165+J175</f>
        <v>1396.2</v>
      </c>
      <c r="K176" s="32"/>
      <c r="L176" s="32">
        <f t="shared" si="101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59</v>
      </c>
      <c r="E177" s="39" t="s">
        <v>69</v>
      </c>
      <c r="F177" s="40">
        <v>200</v>
      </c>
      <c r="G177" s="40">
        <v>4.9000000000000004</v>
      </c>
      <c r="H177" s="40">
        <v>5.0999999999999996</v>
      </c>
      <c r="I177" s="40">
        <v>23.8</v>
      </c>
      <c r="J177" s="40">
        <v>200</v>
      </c>
      <c r="K177" s="41"/>
      <c r="L177" s="40"/>
    </row>
    <row r="178" spans="1:12" ht="15" x14ac:dyDescent="0.25">
      <c r="A178" s="23"/>
      <c r="B178" s="15"/>
      <c r="C178" s="11"/>
      <c r="D178" s="6" t="s">
        <v>40</v>
      </c>
      <c r="E178" s="42" t="s">
        <v>70</v>
      </c>
      <c r="F178" s="43">
        <v>200</v>
      </c>
      <c r="G178" s="43">
        <v>0</v>
      </c>
      <c r="H178" s="43">
        <v>0</v>
      </c>
      <c r="I178" s="43">
        <v>19</v>
      </c>
      <c r="J178" s="43">
        <v>80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61</v>
      </c>
      <c r="F179" s="43">
        <v>100</v>
      </c>
      <c r="G179" s="43">
        <v>0.4</v>
      </c>
      <c r="H179" s="43">
        <v>0.4</v>
      </c>
      <c r="I179" s="43">
        <v>9.8000000000000007</v>
      </c>
      <c r="J179" s="43">
        <v>69</v>
      </c>
      <c r="K179" s="44"/>
      <c r="L179" s="43"/>
    </row>
    <row r="180" spans="1:12" ht="15" x14ac:dyDescent="0.25">
      <c r="A180" s="23"/>
      <c r="B180" s="15"/>
      <c r="C180" s="11"/>
      <c r="D180" s="7" t="s">
        <v>21</v>
      </c>
      <c r="E180" s="42" t="s">
        <v>44</v>
      </c>
      <c r="F180" s="43">
        <v>50</v>
      </c>
      <c r="G180" s="43">
        <v>3.3</v>
      </c>
      <c r="H180" s="43">
        <v>0.5</v>
      </c>
      <c r="I180" s="43">
        <v>24.3</v>
      </c>
      <c r="J180" s="43">
        <v>122</v>
      </c>
      <c r="K180" s="44"/>
      <c r="L180" s="43"/>
    </row>
    <row r="181" spans="1:12" ht="15" x14ac:dyDescent="0.25">
      <c r="A181" s="23"/>
      <c r="B181" s="15"/>
      <c r="C181" s="11"/>
      <c r="D181" s="7"/>
      <c r="E181" s="42" t="s">
        <v>45</v>
      </c>
      <c r="F181" s="43">
        <f>SUM(F177:F180)</f>
        <v>550</v>
      </c>
      <c r="G181" s="43">
        <f t="shared" ref="G181:I181" si="102">SUM(G177:G180)</f>
        <v>8.6000000000000014</v>
      </c>
      <c r="H181" s="43">
        <f t="shared" si="102"/>
        <v>6</v>
      </c>
      <c r="I181" s="43">
        <f t="shared" si="102"/>
        <v>76.899999999999991</v>
      </c>
      <c r="J181" s="43">
        <f t="shared" ref="J181" si="103">SUM(J177:J180)</f>
        <v>471</v>
      </c>
      <c r="K181" s="44"/>
      <c r="L181" s="43" t="s">
        <v>46</v>
      </c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31</v>
      </c>
      <c r="E184" s="9"/>
      <c r="F184" s="19">
        <f>SUM(F177:F183)</f>
        <v>1100</v>
      </c>
      <c r="G184" s="19">
        <f t="shared" ref="G184:J184" si="104">SUM(G177:G183)</f>
        <v>17.200000000000003</v>
      </c>
      <c r="H184" s="19">
        <f t="shared" si="104"/>
        <v>12</v>
      </c>
      <c r="I184" s="19">
        <f t="shared" si="104"/>
        <v>153.79999999999998</v>
      </c>
      <c r="J184" s="19">
        <f t="shared" si="104"/>
        <v>942</v>
      </c>
      <c r="K184" s="25"/>
      <c r="L184" s="19">
        <f t="shared" ref="L184" si="105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25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26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27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28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29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30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106">SUM(G185:G193)</f>
        <v>0</v>
      </c>
      <c r="H194" s="19">
        <f t="shared" si="106"/>
        <v>0</v>
      </c>
      <c r="I194" s="19">
        <f t="shared" si="106"/>
        <v>0</v>
      </c>
      <c r="J194" s="19">
        <f t="shared" si="106"/>
        <v>0</v>
      </c>
      <c r="K194" s="25"/>
      <c r="L194" s="19">
        <f t="shared" ref="L194" si="107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1100</v>
      </c>
      <c r="G195" s="32">
        <f t="shared" ref="G195" si="108">G184+G194</f>
        <v>17.200000000000003</v>
      </c>
      <c r="H195" s="32">
        <f t="shared" ref="H195" si="109">H184+H194</f>
        <v>12</v>
      </c>
      <c r="I195" s="32">
        <f t="shared" ref="I195" si="110">I184+I194</f>
        <v>153.79999999999998</v>
      </c>
      <c r="J195" s="32">
        <f t="shared" ref="J195:L195" si="111">J184+J194</f>
        <v>942</v>
      </c>
      <c r="K195" s="32"/>
      <c r="L195" s="32">
        <f t="shared" si="111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1062</v>
      </c>
      <c r="G196" s="34">
        <f t="shared" ref="G196:J196" si="112">(G24+G43+G62+G81+G100+G119+G138+G157+G176+G195)/(IF(G24=0,0,1)+IF(G43=0,0,1)+IF(G62=0,0,1)+IF(G81=0,0,1)+IF(G100=0,0,1)+IF(G119=0,0,1)+IF(G138=0,0,1)+IF(G157=0,0,1)+IF(G176=0,0,1)+IF(G195=0,0,1))</f>
        <v>40.004000000000005</v>
      </c>
      <c r="H196" s="34">
        <f t="shared" si="112"/>
        <v>38.013999999999996</v>
      </c>
      <c r="I196" s="34">
        <f t="shared" si="112"/>
        <v>163.864</v>
      </c>
      <c r="J196" s="34">
        <f t="shared" si="112"/>
        <v>1204.4940000000001</v>
      </c>
      <c r="K196" s="34"/>
      <c r="L196" s="34" t="e">
        <f t="shared" ref="L196" si="113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2022-05-16T14:23:56Z</dcterms:created>
  <dcterms:modified xsi:type="dcterms:W3CDTF">2025-09-25T15:08:09Z</dcterms:modified>
</cp:coreProperties>
</file>